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0115" windowHeight="12855" activeTab="3"/>
  </bookViews>
  <sheets>
    <sheet name="Záradék" sheetId="4" r:id="rId1"/>
    <sheet name="Összesítő" sheetId="1" r:id="rId2"/>
    <sheet name="Épületgépészeti csővezeték szer" sheetId="2" r:id="rId3"/>
    <sheet name="Épületgépészeti szerelvények és" sheetId="3" r:id="rId4"/>
  </sheets>
  <calcPr calcId="125725"/>
</workbook>
</file>

<file path=xl/calcChain.xml><?xml version="1.0" encoding="utf-8"?>
<calcChain xmlns="http://schemas.openxmlformats.org/spreadsheetml/2006/main">
  <c r="I18" i="3"/>
  <c r="H18"/>
  <c r="I16"/>
  <c r="H16"/>
  <c r="I14"/>
  <c r="H14"/>
  <c r="I12"/>
  <c r="H12"/>
  <c r="I10"/>
  <c r="H10"/>
  <c r="I8"/>
  <c r="H8"/>
  <c r="I6"/>
  <c r="H6"/>
  <c r="I4"/>
  <c r="H4"/>
  <c r="I2"/>
  <c r="H2"/>
  <c r="I2" i="2"/>
  <c r="I4" s="1"/>
  <c r="C2" i="1" s="1"/>
  <c r="H2" i="2"/>
  <c r="H4" s="1"/>
  <c r="B2" i="1" s="1"/>
  <c r="I20" i="3" l="1"/>
  <c r="C3" i="1" s="1"/>
  <c r="C4" s="1"/>
  <c r="H20" i="3"/>
  <c r="B3" i="1" s="1"/>
  <c r="B4" s="1"/>
  <c r="D2"/>
  <c r="C24" i="4" l="1"/>
  <c r="C25" s="1"/>
  <c r="D24"/>
  <c r="D25" s="1"/>
  <c r="D3" i="1"/>
  <c r="D4"/>
  <c r="C26" i="4" l="1"/>
  <c r="C27" s="1"/>
  <c r="C28" s="1"/>
</calcChain>
</file>

<file path=xl/sharedStrings.xml><?xml version="1.0" encoding="utf-8"?>
<sst xmlns="http://schemas.openxmlformats.org/spreadsheetml/2006/main" count="85" uniqueCount="59">
  <si>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</si>
  <si>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</si>
  <si>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</si>
  <si>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</si>
  <si>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</si>
  <si>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</si>
  <si>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</si>
  <si>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</si>
  <si>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</si>
  <si>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</si>
  <si>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</si>
  <si>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</si>
  <si>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81-001-1.3.2.1.1.1.2-0316007</t>
  </si>
  <si>
    <t>m</t>
  </si>
  <si>
    <t>Ivóvíz vezeték, Ötrétegű cső szerelése, PE-Xc/Al/PE-Xc, PE-Xc/Al/PE-Xb, PE-Xb/Al/PE-Xb vagy PE-Xb/Al/PE anyagból, préselt csőkötésekkel, cső elhelyezése csőidomok nélkül, szakaszos nyomáspróbával, falhoronyba vagy padlószerkezetbe szerelve (horonyvésés külön tételben), DN 15 VALSIR Pexal többrétegű PE-Xb/Al 0,35/PE-Xb cső tekercsben, 10 bar 95 ℃, 18x2 Rendelési kód: VS0100109</t>
  </si>
  <si>
    <t>Munkanem összesen:</t>
  </si>
  <si>
    <t>Épületgépészeti csővezeték szerelése</t>
  </si>
  <si>
    <t>82-001-7.2.2-0090007</t>
  </si>
  <si>
    <t>db</t>
  </si>
  <si>
    <t>Kétoldalon menetes vagy roppantógyűrűs szerelvény elhelyezése, külső vagy belső menettel, illetve hollandival csatlakoztatva DN 15 gömbcsap, víz- és gázfőcsap OVENTROP Optibal TW golyoscsap ivóvízre, PN10, DN15, km., G3/4xG3/4, DIN ISO 228 szerint, lapos tömítéssel, műanyag fogantyúval, max. 90°C, mindkét oldalán G 1/4" vakdugóval lezárt ürítési hellyel, vörösöntvényből, nyers felülettel, teljes átömlésű, holttér-mentes kivitelben, 4208904</t>
  </si>
  <si>
    <t>82-009-6.1-0114531</t>
  </si>
  <si>
    <t>Kézmosó berendezés elhelyezése és bekötése, porcelán kivitelben, kifolyószelep, szifontakaró és bűzelzáró nélkül, ALFÖLDI/BÁZIS porcelán kézmosó, 45 cm, 3 csaplyukkal, fúrt, 4145 45 01, fehér</t>
  </si>
  <si>
    <t>82-009-11.1.1.2-0110231</t>
  </si>
  <si>
    <t>WC csésze elhelyezése és bekötése, sarokszelep, WC ülőke, nyomógomb nélkül, porcelánból, alsókifolyású, mélyöblítésű kivitelben ALFÖLDI/BÁZIS porcelán mélyöblítésű WC csésze, 6 l alsó kifolyású, fehér, Kód: 4033 00 01</t>
  </si>
  <si>
    <t>82-009-12.1-0375625</t>
  </si>
  <si>
    <t>WC-csésze kiegészítő szerelvényeinek elhelyezése, WC-ülőke Vigour Clivia EU WC-ülőke, fém zsanérral, 4db ütköző az ülőkén, WCUCLIVIAEU</t>
  </si>
  <si>
    <t>82-009-12.2.1-0135122</t>
  </si>
  <si>
    <t>WC-csésze kiegészítő szerelvényeinek elhelyezése, WC csatlakozó, alsó kifolyású WC-hez HL201/1, Lágy PE WC-csatlakozó többrészes DN110 ajakos tömítéssel, fehér</t>
  </si>
  <si>
    <t>82-009-13.1-0336861</t>
  </si>
  <si>
    <t>WC öblítőtartály felszerelése és bekötése, falsík elé szerelhető, műanyag LIV Laguna falsík előtti öblítőtartály Start-Stop nyomógombbal, fehér, Cikkszám: 196519</t>
  </si>
  <si>
    <t>82-009-17.1-0326191</t>
  </si>
  <si>
    <t>Berendezési tárgyak szerelvényeinek felszerelése, sarokszelep szerelés SCHELL COMFORT sarokszelep 1/2"-3/8", meghosszabbított fali csatlakozóval, roppantógyűrűs csavarzattal, zsírzókamrás felsőrésszel, dupla O gyűrűs tömítéssel, króm, Csz.: 04 907 06 99</t>
  </si>
  <si>
    <t>82-009-18.1-0318162</t>
  </si>
  <si>
    <t>Berendezési tárgyak szerelvényeinek felszerelése, álló kifolyószelep szerelés MOFÉM Eurosztár álló lengőszelep, kód: 146-0033-00</t>
  </si>
  <si>
    <t>82-009-31.2-0130629</t>
  </si>
  <si>
    <t>Vizes berendezési tárgyak bűzelzáróinak felszerelése, mosdóhoz, bidéhez MOFÉM csőszifon leeresztő szelep nélkül, állítható, krómozott, Csz: 165-0027-05</t>
  </si>
  <si>
    <t>Épületgépészeti szerelvények és berendezések szerelése</t>
  </si>
  <si>
    <t>Összesen:</t>
  </si>
  <si>
    <t xml:space="preserve">Megrendelő:                            </t>
  </si>
  <si>
    <t xml:space="preserve">                                       </t>
  </si>
  <si>
    <t xml:space="preserve">Beremend Nagyközség Önkormányzat       </t>
  </si>
  <si>
    <t xml:space="preserve">Cím: 7827 Beremend, Szabadság tér 1.   </t>
  </si>
  <si>
    <t xml:space="preserve">A munka leírása:                       </t>
  </si>
  <si>
    <t xml:space="preserve">Ravatalozó felújítása - Gépészet       </t>
  </si>
  <si>
    <t xml:space="preserve">1 db WC blokk szerelés, szerelvényezés 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</si>
  <si>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</si>
  <si>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</si>
  <si>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</si>
  <si>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</si>
  <si>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</si>
  <si>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</si>
  <si>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</si>
  <si>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</si>
  <si>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</si>
  <si>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</si>
  <si>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</si>
  <si>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 xml:space="preserve">Készítette:                                                </t>
  </si>
  <si>
    <t xml:space="preserve">Készült:                                                    </t>
  </si>
  <si>
    <t>Anyag + Díj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</si>
</sst>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2" xfId="0" applyFont="1" applyBorder="1" applyAlignment="1">
      <alignment vertical="top"/>
    </xf>
    <xf numFmtId="10" fontId="3" fillId="0" borderId="2" xfId="0" applyNumberFormat="1" applyFont="1" applyBorder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2" xfId="0" applyFont="1" applyBorder="1" applyAlignment="1">
      <alignment horizontal="right" vertical="top"/>
    </xf>
    <xf numFmtId="3" fontId="3" fillId="0" borderId="2" xfId="0" applyNumberFormat="1" applyFont="1" applyBorder="1" applyAlignment="1">
      <alignment vertical="top"/>
    </xf>
    <xf numFmtId="0" fontId="5" fillId="0" borderId="0" xfId="0" applyFont="1" applyAlignment="1">
      <alignment vertical="top"/>
    </xf>
    <xf numFmtId="3" fontId="3" fillId="0" borderId="0" xfId="0" applyNumberFormat="1" applyFont="1" applyAlignment="1">
      <alignment vertical="top" wrapText="1"/>
    </xf>
    <xf numFmtId="3" fontId="4" fillId="0" borderId="1" xfId="0" applyNumberFormat="1" applyFont="1" applyBorder="1" applyAlignment="1">
      <alignment vertical="top" wrapText="1"/>
    </xf>
    <xf numFmtId="3" fontId="1" fillId="0" borderId="0" xfId="0" applyNumberFormat="1" applyFont="1" applyAlignment="1">
      <alignment horizontal="right"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4" fillId="2" borderId="1" xfId="0" applyFont="1" applyFill="1" applyBorder="1" applyAlignment="1">
      <alignment horizontal="right" vertical="top" wrapText="1"/>
    </xf>
    <xf numFmtId="3" fontId="3" fillId="2" borderId="0" xfId="0" applyNumberFormat="1" applyFont="1" applyFill="1" applyAlignment="1">
      <alignment vertical="top" wrapText="1"/>
    </xf>
    <xf numFmtId="3" fontId="4" fillId="2" borderId="1" xfId="0" applyNumberFormat="1" applyFont="1" applyFill="1" applyBorder="1" applyAlignment="1">
      <alignment vertical="top" wrapText="1"/>
    </xf>
    <xf numFmtId="0" fontId="3" fillId="0" borderId="0" xfId="0" applyFont="1" applyAlignment="1">
      <alignment vertical="top"/>
    </xf>
    <xf numFmtId="3" fontId="4" fillId="0" borderId="1" xfId="0" applyNumberFormat="1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3" fontId="4" fillId="0" borderId="3" xfId="0" applyNumberFormat="1" applyFont="1" applyBorder="1" applyAlignment="1">
      <alignment horizontal="center" vertical="top"/>
    </xf>
    <xf numFmtId="3" fontId="3" fillId="0" borderId="2" xfId="0" applyNumberFormat="1" applyFont="1" applyBorder="1" applyAlignment="1">
      <alignment horizontal="center" vertical="top"/>
    </xf>
    <xf numFmtId="0" fontId="4" fillId="0" borderId="0" xfId="0" applyFont="1" applyAlignment="1">
      <alignment vertical="top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opLeftCell="A4" zoomScaleNormal="100" workbookViewId="0">
      <selection activeCell="G25" sqref="G24:G25"/>
    </sheetView>
  </sheetViews>
  <sheetFormatPr defaultRowHeight="15.75"/>
  <cols>
    <col min="1" max="1" width="36.42578125" style="9" customWidth="1"/>
    <col min="2" max="2" width="10.7109375" style="9" customWidth="1"/>
    <col min="3" max="4" width="15.7109375" style="9" customWidth="1"/>
    <col min="5" max="16384" width="9.140625" style="9"/>
  </cols>
  <sheetData>
    <row r="1" spans="1:4" s="13" customFormat="1">
      <c r="A1" s="35"/>
      <c r="B1" s="35"/>
      <c r="C1" s="35"/>
      <c r="D1" s="35"/>
    </row>
    <row r="2" spans="1:4" s="13" customFormat="1">
      <c r="A2" s="35"/>
      <c r="B2" s="35"/>
      <c r="C2" s="35"/>
      <c r="D2" s="35"/>
    </row>
    <row r="3" spans="1:4" s="13" customFormat="1">
      <c r="A3" s="35"/>
      <c r="B3" s="35"/>
      <c r="C3" s="35"/>
      <c r="D3" s="35"/>
    </row>
    <row r="4" spans="1:4">
      <c r="A4" s="31"/>
      <c r="B4" s="31"/>
      <c r="C4" s="31"/>
      <c r="D4" s="31"/>
    </row>
    <row r="5" spans="1:4">
      <c r="A5" s="31"/>
      <c r="B5" s="31"/>
      <c r="C5" s="31"/>
      <c r="D5" s="31"/>
    </row>
    <row r="6" spans="1:4">
      <c r="A6" s="31"/>
      <c r="B6" s="31"/>
      <c r="C6" s="31"/>
      <c r="D6" s="31"/>
    </row>
    <row r="7" spans="1:4">
      <c r="A7" s="31"/>
      <c r="B7" s="31"/>
      <c r="C7" s="31"/>
      <c r="D7" s="31"/>
    </row>
    <row r="9" spans="1:4">
      <c r="A9" s="20" t="s">
        <v>38</v>
      </c>
      <c r="C9" s="9" t="s">
        <v>39</v>
      </c>
    </row>
    <row r="10" spans="1:4">
      <c r="A10" s="9" t="s">
        <v>40</v>
      </c>
      <c r="C10" s="9" t="s">
        <v>39</v>
      </c>
    </row>
    <row r="11" spans="1:4">
      <c r="A11" s="9" t="s">
        <v>41</v>
      </c>
      <c r="C11" s="9" t="s">
        <v>39</v>
      </c>
    </row>
    <row r="12" spans="1:4">
      <c r="A12" s="9" t="s">
        <v>39</v>
      </c>
      <c r="C12" s="9" t="s">
        <v>39</v>
      </c>
    </row>
    <row r="13" spans="1:4">
      <c r="A13" s="20" t="s">
        <v>42</v>
      </c>
      <c r="C13" s="9" t="s">
        <v>39</v>
      </c>
    </row>
    <row r="14" spans="1:4">
      <c r="A14" s="28" t="s">
        <v>43</v>
      </c>
      <c r="C14" s="9" t="s">
        <v>39</v>
      </c>
    </row>
    <row r="15" spans="1:4">
      <c r="A15" s="9" t="s">
        <v>44</v>
      </c>
      <c r="C15" s="9" t="s">
        <v>39</v>
      </c>
    </row>
    <row r="16" spans="1:4">
      <c r="A16" s="14"/>
    </row>
    <row r="17" spans="1:4">
      <c r="A17" s="20" t="s">
        <v>56</v>
      </c>
    </row>
    <row r="18" spans="1:4">
      <c r="A18" s="14" t="s">
        <v>45</v>
      </c>
    </row>
    <row r="19" spans="1:4">
      <c r="A19" s="20" t="s">
        <v>57</v>
      </c>
    </row>
    <row r="20" spans="1:4">
      <c r="A20" s="9" t="s">
        <v>45</v>
      </c>
    </row>
    <row r="22" spans="1:4">
      <c r="A22" s="32" t="s">
        <v>46</v>
      </c>
      <c r="B22" s="32"/>
      <c r="C22" s="32"/>
      <c r="D22" s="32"/>
    </row>
    <row r="23" spans="1:4">
      <c r="A23" s="15" t="s">
        <v>47</v>
      </c>
      <c r="B23" s="15"/>
      <c r="C23" s="18" t="s">
        <v>48</v>
      </c>
      <c r="D23" s="18" t="s">
        <v>49</v>
      </c>
    </row>
    <row r="24" spans="1:4">
      <c r="A24" s="15" t="s">
        <v>50</v>
      </c>
      <c r="B24" s="15"/>
      <c r="C24" s="19">
        <f>ROUND(SUM(Összesítő!B2:B3),0)</f>
        <v>0</v>
      </c>
      <c r="D24" s="19">
        <f>ROUND(SUM(Összesítő!C2:C3),0)</f>
        <v>0</v>
      </c>
    </row>
    <row r="25" spans="1:4">
      <c r="A25" s="15" t="s">
        <v>51</v>
      </c>
      <c r="B25" s="15"/>
      <c r="C25" s="19">
        <f>ROUND(C24,0)</f>
        <v>0</v>
      </c>
      <c r="D25" s="19">
        <f>ROUND(D24,0)</f>
        <v>0</v>
      </c>
    </row>
    <row r="26" spans="1:4">
      <c r="A26" s="9" t="s">
        <v>52</v>
      </c>
      <c r="C26" s="33">
        <f>ROUND(C25+D25,0)</f>
        <v>0</v>
      </c>
      <c r="D26" s="33"/>
    </row>
    <row r="27" spans="1:4">
      <c r="A27" s="15" t="s">
        <v>53</v>
      </c>
      <c r="B27" s="16">
        <v>0.27</v>
      </c>
      <c r="C27" s="34">
        <f>ROUND(C26*B27,0)</f>
        <v>0</v>
      </c>
      <c r="D27" s="34"/>
    </row>
    <row r="28" spans="1:4">
      <c r="A28" s="15" t="s">
        <v>54</v>
      </c>
      <c r="B28" s="15"/>
      <c r="C28" s="29">
        <f>ROUND(C26+C27,0)</f>
        <v>0</v>
      </c>
      <c r="D28" s="29"/>
    </row>
    <row r="32" spans="1:4">
      <c r="B32" s="30" t="s">
        <v>55</v>
      </c>
      <c r="C32" s="30"/>
    </row>
    <row r="34" spans="1:1">
      <c r="A34" s="17"/>
    </row>
    <row r="35" spans="1:1">
      <c r="A35" s="17"/>
    </row>
    <row r="36" spans="1:1">
      <c r="A36" s="17"/>
    </row>
  </sheetData>
  <mergeCells count="12">
    <mergeCell ref="A1:D1"/>
    <mergeCell ref="A2:D2"/>
    <mergeCell ref="A3:D3"/>
    <mergeCell ref="A4:D4"/>
    <mergeCell ref="A5:D5"/>
    <mergeCell ref="C28:D28"/>
    <mergeCell ref="B32:C32"/>
    <mergeCell ref="A6:D6"/>
    <mergeCell ref="A7:D7"/>
    <mergeCell ref="A22:D22"/>
    <mergeCell ref="C26:D26"/>
    <mergeCell ref="C27:D27"/>
  </mergeCells>
  <pageMargins left="1" right="1" top="1" bottom="1" header="0.41666666666666669" footer="0.41666666666666669"/>
  <pageSetup paperSize="9" orientation="portrait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view="pageBreakPreview" zoomScale="160" zoomScaleNormal="100" zoomScaleSheetLayoutView="160" workbookViewId="0">
      <selection activeCell="D13" sqref="D13"/>
    </sheetView>
  </sheetViews>
  <sheetFormatPr defaultRowHeight="15.75"/>
  <cols>
    <col min="1" max="1" width="36.42578125" style="10" customWidth="1"/>
    <col min="2" max="4" width="15.7109375" style="10" customWidth="1"/>
    <col min="5" max="16384" width="9.140625" style="10"/>
  </cols>
  <sheetData>
    <row r="1" spans="1:4" s="11" customFormat="1">
      <c r="A1" s="11" t="s">
        <v>0</v>
      </c>
      <c r="B1" s="12" t="s">
        <v>1</v>
      </c>
      <c r="C1" s="12" t="s">
        <v>2</v>
      </c>
      <c r="D1" s="25" t="s">
        <v>58</v>
      </c>
    </row>
    <row r="2" spans="1:4">
      <c r="A2" s="10" t="s">
        <v>16</v>
      </c>
      <c r="B2" s="21">
        <f>'Épületgépészeti csővezeték szer'!H4</f>
        <v>0</v>
      </c>
      <c r="C2" s="21">
        <f>'Épületgépészeti csővezeték szer'!I4</f>
        <v>0</v>
      </c>
      <c r="D2" s="26">
        <f>SUM(B2:C2)</f>
        <v>0</v>
      </c>
    </row>
    <row r="3" spans="1:4" ht="31.5">
      <c r="A3" s="10" t="s">
        <v>36</v>
      </c>
      <c r="B3" s="21">
        <f>'Épületgépészeti szerelvények és'!H20</f>
        <v>0</v>
      </c>
      <c r="C3" s="21">
        <f>'Épületgépészeti szerelvények és'!I20</f>
        <v>0</v>
      </c>
      <c r="D3" s="26">
        <f t="shared" ref="D3" si="0">SUM(B3:C3)</f>
        <v>0</v>
      </c>
    </row>
    <row r="4" spans="1:4" s="11" customFormat="1">
      <c r="A4" s="11" t="s">
        <v>37</v>
      </c>
      <c r="B4" s="22">
        <f>ROUND(SUM(B2:B3),0)</f>
        <v>0</v>
      </c>
      <c r="C4" s="22">
        <f>ROUND(SUM(C2:C3), 0)</f>
        <v>0</v>
      </c>
      <c r="D4" s="27">
        <f>SUM(B4:C4)</f>
        <v>0</v>
      </c>
    </row>
  </sheetData>
  <pageMargins left="1" right="1" top="1" bottom="1" header="0.41666666666666669" footer="0.41666666666666669"/>
  <pageSetup paperSize="9" scale="95" orientation="portrait" useFirstPageNumber="1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zoomScale="115" zoomScaleNormal="115" workbookViewId="0">
      <selection activeCell="C16" sqref="C16"/>
    </sheetView>
  </sheetViews>
  <sheetFormatPr defaultRowHeight="12.75"/>
  <cols>
    <col min="1" max="1" width="4.28515625" style="7" customWidth="1"/>
    <col min="2" max="2" width="9.285156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515625" style="5" customWidth="1"/>
    <col min="8" max="9" width="9.7109375" style="5" customWidth="1"/>
    <col min="10" max="10" width="15.7109375" style="1" customWidth="1"/>
    <col min="11" max="16384" width="9.140625" style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144.94999999999999" customHeight="1">
      <c r="A2" s="7">
        <v>1</v>
      </c>
      <c r="B2" s="1" t="s">
        <v>12</v>
      </c>
      <c r="C2" s="1" t="s">
        <v>14</v>
      </c>
      <c r="D2" s="5">
        <v>162</v>
      </c>
      <c r="E2" s="1" t="s">
        <v>13</v>
      </c>
      <c r="F2" s="23"/>
      <c r="G2" s="23"/>
      <c r="H2" s="23">
        <f>ROUND(D2*F2, 0)</f>
        <v>0</v>
      </c>
      <c r="I2" s="23">
        <f>ROUND(D2*G2, 0)</f>
        <v>0</v>
      </c>
    </row>
    <row r="3" spans="1:9">
      <c r="F3" s="23"/>
      <c r="G3" s="23"/>
      <c r="H3" s="23"/>
      <c r="I3" s="23"/>
    </row>
    <row r="4" spans="1:9" s="8" customFormat="1">
      <c r="A4" s="6"/>
      <c r="B4" s="2"/>
      <c r="C4" s="2" t="s">
        <v>15</v>
      </c>
      <c r="D4" s="4"/>
      <c r="E4" s="2"/>
      <c r="F4" s="24"/>
      <c r="G4" s="24"/>
      <c r="H4" s="24">
        <f>ROUND(SUM(H2:H3),0)</f>
        <v>0</v>
      </c>
      <c r="I4" s="24">
        <f>ROUND(SUM(I2:I3),0)</f>
        <v>0</v>
      </c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r:id="rId1"/>
  <headerFooter>
    <oddHeader>&amp;L&amp;"Times New Roman,bold"&amp;10 Épületgépészeti csővezeték szerelése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tabSelected="1" topLeftCell="A10" workbookViewId="0">
      <selection activeCell="L16" sqref="L16"/>
    </sheetView>
  </sheetViews>
  <sheetFormatPr defaultRowHeight="12.75"/>
  <cols>
    <col min="1" max="1" width="4.28515625" style="7" customWidth="1"/>
    <col min="2" max="2" width="9.285156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515625" style="5" customWidth="1"/>
    <col min="8" max="9" width="9.7109375" style="5" customWidth="1"/>
    <col min="10" max="10" width="15.7109375" style="1" customWidth="1"/>
    <col min="11" max="16384" width="9.140625" style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165.75">
      <c r="A2" s="7">
        <v>1</v>
      </c>
      <c r="B2" s="1" t="s">
        <v>17</v>
      </c>
      <c r="C2" s="1" t="s">
        <v>19</v>
      </c>
      <c r="D2" s="5">
        <v>1</v>
      </c>
      <c r="E2" s="1" t="s">
        <v>18</v>
      </c>
      <c r="F2" s="23"/>
      <c r="G2" s="23"/>
      <c r="H2" s="23">
        <f>ROUND(D2*F2, 0)</f>
        <v>0</v>
      </c>
      <c r="I2" s="23">
        <f>ROUND(D2*G2, 0)</f>
        <v>0</v>
      </c>
    </row>
    <row r="3" spans="1:9">
      <c r="F3" s="23"/>
      <c r="G3" s="23"/>
      <c r="H3" s="23"/>
      <c r="I3" s="23"/>
    </row>
    <row r="4" spans="1:9" ht="76.5">
      <c r="A4" s="7">
        <v>2</v>
      </c>
      <c r="B4" s="1" t="s">
        <v>20</v>
      </c>
      <c r="C4" s="1" t="s">
        <v>21</v>
      </c>
      <c r="D4" s="5">
        <v>1</v>
      </c>
      <c r="E4" s="1" t="s">
        <v>18</v>
      </c>
      <c r="F4" s="23"/>
      <c r="G4" s="23"/>
      <c r="H4" s="23">
        <f>ROUND(D4*F4, 0)</f>
        <v>0</v>
      </c>
      <c r="I4" s="23">
        <f>ROUND(D4*G4, 0)</f>
        <v>0</v>
      </c>
    </row>
    <row r="5" spans="1:9">
      <c r="F5" s="23"/>
      <c r="G5" s="23"/>
      <c r="H5" s="23"/>
      <c r="I5" s="23"/>
    </row>
    <row r="6" spans="1:9" ht="89.25">
      <c r="A6" s="7">
        <v>3</v>
      </c>
      <c r="B6" s="1" t="s">
        <v>22</v>
      </c>
      <c r="C6" s="1" t="s">
        <v>23</v>
      </c>
      <c r="D6" s="5">
        <v>1</v>
      </c>
      <c r="E6" s="1" t="s">
        <v>18</v>
      </c>
      <c r="F6" s="23"/>
      <c r="G6" s="23"/>
      <c r="H6" s="23">
        <f>ROUND(D6*F6, 0)</f>
        <v>0</v>
      </c>
      <c r="I6" s="23">
        <f>ROUND(D6*G6, 0)</f>
        <v>0</v>
      </c>
    </row>
    <row r="7" spans="1:9">
      <c r="F7" s="23"/>
      <c r="G7" s="23"/>
      <c r="H7" s="23"/>
      <c r="I7" s="23"/>
    </row>
    <row r="8" spans="1:9" ht="51">
      <c r="A8" s="7">
        <v>4</v>
      </c>
      <c r="B8" s="1" t="s">
        <v>24</v>
      </c>
      <c r="C8" s="1" t="s">
        <v>25</v>
      </c>
      <c r="D8" s="5">
        <v>1</v>
      </c>
      <c r="E8" s="1" t="s">
        <v>18</v>
      </c>
      <c r="F8" s="23"/>
      <c r="G8" s="23"/>
      <c r="H8" s="23">
        <f>ROUND(D8*F8, 0)</f>
        <v>0</v>
      </c>
      <c r="I8" s="23">
        <f>ROUND(D8*G8, 0)</f>
        <v>0</v>
      </c>
    </row>
    <row r="9" spans="1:9">
      <c r="F9" s="23"/>
      <c r="G9" s="23"/>
      <c r="H9" s="23"/>
      <c r="I9" s="23"/>
    </row>
    <row r="10" spans="1:9" ht="63.75">
      <c r="A10" s="7">
        <v>5</v>
      </c>
      <c r="B10" s="1" t="s">
        <v>26</v>
      </c>
      <c r="C10" s="1" t="s">
        <v>27</v>
      </c>
      <c r="D10" s="5">
        <v>1</v>
      </c>
      <c r="E10" s="1" t="s">
        <v>18</v>
      </c>
      <c r="F10" s="23"/>
      <c r="G10" s="23"/>
      <c r="H10" s="23">
        <f>ROUND(D10*F10, 0)</f>
        <v>0</v>
      </c>
      <c r="I10" s="23">
        <f>ROUND(D10*G10, 0)</f>
        <v>0</v>
      </c>
    </row>
    <row r="11" spans="1:9">
      <c r="F11" s="23"/>
      <c r="G11" s="23"/>
      <c r="H11" s="23"/>
      <c r="I11" s="23"/>
    </row>
    <row r="12" spans="1:9" ht="63.75">
      <c r="A12" s="7">
        <v>6</v>
      </c>
      <c r="B12" s="1" t="s">
        <v>28</v>
      </c>
      <c r="C12" s="1" t="s">
        <v>29</v>
      </c>
      <c r="D12" s="5">
        <v>1</v>
      </c>
      <c r="E12" s="1" t="s">
        <v>18</v>
      </c>
      <c r="F12" s="23"/>
      <c r="G12" s="23"/>
      <c r="H12" s="23">
        <f>ROUND(D12*F12, 0)</f>
        <v>0</v>
      </c>
      <c r="I12" s="23">
        <f>ROUND(D12*G12, 0)</f>
        <v>0</v>
      </c>
    </row>
    <row r="13" spans="1:9">
      <c r="F13" s="23"/>
      <c r="G13" s="23"/>
      <c r="H13" s="23"/>
      <c r="I13" s="23"/>
    </row>
    <row r="14" spans="1:9" ht="102">
      <c r="A14" s="7">
        <v>7</v>
      </c>
      <c r="B14" s="1" t="s">
        <v>30</v>
      </c>
      <c r="C14" s="1" t="s">
        <v>31</v>
      </c>
      <c r="D14" s="5">
        <v>2</v>
      </c>
      <c r="E14" s="1" t="s">
        <v>18</v>
      </c>
      <c r="F14" s="23"/>
      <c r="G14" s="23"/>
      <c r="H14" s="23">
        <f>ROUND(D14*F14, 0)</f>
        <v>0</v>
      </c>
      <c r="I14" s="23">
        <f>ROUND(D14*G14, 0)</f>
        <v>0</v>
      </c>
    </row>
    <row r="15" spans="1:9">
      <c r="F15" s="23"/>
      <c r="G15" s="23"/>
      <c r="H15" s="23"/>
      <c r="I15" s="23"/>
    </row>
    <row r="16" spans="1:9" ht="51">
      <c r="A16" s="7">
        <v>8</v>
      </c>
      <c r="B16" s="1" t="s">
        <v>32</v>
      </c>
      <c r="C16" s="1" t="s">
        <v>33</v>
      </c>
      <c r="D16" s="5">
        <v>1</v>
      </c>
      <c r="E16" s="1" t="s">
        <v>18</v>
      </c>
      <c r="F16" s="23"/>
      <c r="G16" s="23"/>
      <c r="H16" s="23">
        <f>ROUND(D16*F16, 0)</f>
        <v>0</v>
      </c>
      <c r="I16" s="23">
        <f>ROUND(D16*G16, 0)</f>
        <v>0</v>
      </c>
    </row>
    <row r="17" spans="1:9">
      <c r="F17" s="23"/>
      <c r="G17" s="23"/>
      <c r="H17" s="23"/>
      <c r="I17" s="23"/>
    </row>
    <row r="18" spans="1:9" ht="63.75">
      <c r="A18" s="7">
        <v>9</v>
      </c>
      <c r="B18" s="1" t="s">
        <v>34</v>
      </c>
      <c r="C18" s="1" t="s">
        <v>35</v>
      </c>
      <c r="D18" s="5">
        <v>1</v>
      </c>
      <c r="E18" s="1" t="s">
        <v>18</v>
      </c>
      <c r="F18" s="23"/>
      <c r="G18" s="23"/>
      <c r="H18" s="23">
        <f>ROUND(D18*F18, 0)</f>
        <v>0</v>
      </c>
      <c r="I18" s="23">
        <f>ROUND(D18*G18, 0)</f>
        <v>0</v>
      </c>
    </row>
    <row r="19" spans="1:9">
      <c r="F19" s="23"/>
      <c r="G19" s="23"/>
      <c r="H19" s="23"/>
      <c r="I19" s="23"/>
    </row>
    <row r="20" spans="1:9" s="8" customFormat="1">
      <c r="A20" s="6"/>
      <c r="B20" s="2"/>
      <c r="C20" s="2" t="s">
        <v>15</v>
      </c>
      <c r="D20" s="4"/>
      <c r="E20" s="2"/>
      <c r="F20" s="24"/>
      <c r="G20" s="24"/>
      <c r="H20" s="24">
        <f>ROUND(SUM(H2:H19),0)</f>
        <v>0</v>
      </c>
      <c r="I20" s="24">
        <f>ROUND(SUM(I2:I19),0)</f>
        <v>0</v>
      </c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r:id="rId1"/>
  <headerFooter>
    <oddHeader>&amp;L&amp;"Times New Roman,bold"&amp;10 Épületgépészeti szerelvények és berendezések szerelése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Záradék</vt:lpstr>
      <vt:lpstr>Összesítő</vt:lpstr>
      <vt:lpstr>Épületgépészeti csővezeték szer</vt:lpstr>
      <vt:lpstr>Épületgépészeti szerelvények és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Szalai Márta</dc:creator>
  <cp:lastModifiedBy>Szalai Márta</cp:lastModifiedBy>
  <cp:lastPrinted>2021-11-02T12:43:31Z</cp:lastPrinted>
  <dcterms:created xsi:type="dcterms:W3CDTF">2021-10-22T08:05:39Z</dcterms:created>
  <dcterms:modified xsi:type="dcterms:W3CDTF">2021-11-03T10:21:02Z</dcterms:modified>
</cp:coreProperties>
</file>